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דיווחים\שטיפות צנרת ביוב\2018\"/>
    </mc:Choice>
  </mc:AlternateContent>
  <bookViews>
    <workbookView xWindow="0" yWindow="0" windowWidth="28800" windowHeight="11910"/>
  </bookViews>
  <sheets>
    <sheet name="לפרסום באתר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9" i="2"/>
  <c r="D40" i="2"/>
  <c r="D41" i="2"/>
  <c r="D42" i="2"/>
  <c r="D43" i="2"/>
  <c r="D44" i="2"/>
  <c r="D45" i="2"/>
  <c r="D46" i="2"/>
  <c r="D47" i="2"/>
  <c r="D48" i="2"/>
  <c r="D52" i="2"/>
  <c r="D53" i="2"/>
  <c r="D63" i="2"/>
  <c r="D64" i="2"/>
  <c r="D65" i="2"/>
  <c r="D66" i="2"/>
  <c r="D67" i="2"/>
  <c r="D68" i="2"/>
  <c r="D69" i="2"/>
  <c r="D70" i="2"/>
</calcChain>
</file>

<file path=xl/sharedStrings.xml><?xml version="1.0" encoding="utf-8"?>
<sst xmlns="http://schemas.openxmlformats.org/spreadsheetml/2006/main" count="281" uniqueCount="92">
  <si>
    <t>שטיפות צנרת ביוב לשנת 2018</t>
  </si>
  <si>
    <t>תאריך שטיפה</t>
  </si>
  <si>
    <t>רחוב</t>
  </si>
  <si>
    <t>קוטר צינור (ס"מ)</t>
  </si>
  <si>
    <t>אורך קוטר</t>
  </si>
  <si>
    <t>מקטע</t>
  </si>
  <si>
    <t>נסיבות  השטיפה</t>
  </si>
  <si>
    <t>המאה ואחד</t>
  </si>
  <si>
    <t>מבית 26 עד כיכר עוזי חיטמן</t>
  </si>
  <si>
    <t>אחזקה שוטפת</t>
  </si>
  <si>
    <t>הגפן</t>
  </si>
  <si>
    <t>מרוקח עד שקדיה</t>
  </si>
  <si>
    <t>תובל</t>
  </si>
  <si>
    <t>שיבא</t>
  </si>
  <si>
    <t>מכפר אזר עד כביש 4</t>
  </si>
  <si>
    <t>רוזן</t>
  </si>
  <si>
    <t>מבית 22 עד כרמלי</t>
  </si>
  <si>
    <t>תכנית</t>
  </si>
  <si>
    <t>ארמונים</t>
  </si>
  <si>
    <t>מכון רוקח</t>
  </si>
  <si>
    <t>ביאליק</t>
  </si>
  <si>
    <t>רחובות הנהר</t>
  </si>
  <si>
    <t>שרה ארונסון</t>
  </si>
  <si>
    <t>בית מס, 27 עד הבילויים</t>
  </si>
  <si>
    <t>הבילויים</t>
  </si>
  <si>
    <t>מבית 26 עד 12</t>
  </si>
  <si>
    <t>מבית 33 עד 43</t>
  </si>
  <si>
    <t>מבית 44 עד 50</t>
  </si>
  <si>
    <t>מבית 50 עד אלוף שדה</t>
  </si>
  <si>
    <t>בית מס"30עד 60</t>
  </si>
  <si>
    <t>שד הקונגרס</t>
  </si>
  <si>
    <t>מבית 9 עד משה דיין</t>
  </si>
  <si>
    <t>אבנר מאיר</t>
  </si>
  <si>
    <t>מבית 1 עד שד הקונגרסי</t>
  </si>
  <si>
    <t>מנחם בגין הבנים היירנ</t>
  </si>
  <si>
    <t>מנחם בגין שוהם רקון</t>
  </si>
  <si>
    <t>שד. הילד</t>
  </si>
  <si>
    <t>שד הילד</t>
  </si>
  <si>
    <t>אלימלך</t>
  </si>
  <si>
    <t>הרצל</t>
  </si>
  <si>
    <t>מעלה הנשר אלימלך</t>
  </si>
  <si>
    <t>הרא"ה</t>
  </si>
  <si>
    <t>קריניצי הרצל</t>
  </si>
  <si>
    <t>קריניצי</t>
  </si>
  <si>
    <t>מהגת עד מגדים</t>
  </si>
  <si>
    <t>התמרים</t>
  </si>
  <si>
    <t>שד התמרים</t>
  </si>
  <si>
    <t>מגדים</t>
  </si>
  <si>
    <t>מגדים מבית 2 עד בן גוריון</t>
  </si>
  <si>
    <t>המעגל</t>
  </si>
  <si>
    <t>לפי סקיצה</t>
  </si>
  <si>
    <t>ארלוזורוב</t>
  </si>
  <si>
    <t>מ בית 55 עד 29</t>
  </si>
  <si>
    <t>פרוג</t>
  </si>
  <si>
    <t>פרוג ארלוזורוב</t>
  </si>
  <si>
    <t>ארלוזורוב בן יוסף</t>
  </si>
  <si>
    <t>המלכה אנה פרנק</t>
  </si>
  <si>
    <t>הגולן</t>
  </si>
  <si>
    <t>הרב לוין</t>
  </si>
  <si>
    <t>חזון איש סורא</t>
  </si>
  <si>
    <t>מלכי צדק</t>
  </si>
  <si>
    <t>מבית 5 עד שד ויצ''ן</t>
  </si>
  <si>
    <t>שד ויצ''ו</t>
  </si>
  <si>
    <t>יהושפט עד פארק</t>
  </si>
  <si>
    <t>יהושפט</t>
  </si>
  <si>
    <t>מבית 8 עד ויצ''ו</t>
  </si>
  <si>
    <t>בניהו</t>
  </si>
  <si>
    <t>מבית 33 עד פארק</t>
  </si>
  <si>
    <t>גבעתי</t>
  </si>
  <si>
    <t>מבית 5 עד שלום עליכם</t>
  </si>
  <si>
    <t>עד שד ויצ''ו</t>
  </si>
  <si>
    <t>יהושוע בן נון</t>
  </si>
  <si>
    <t>מ מלכי צדק עד פארק</t>
  </si>
  <si>
    <t>שד פלדלפיה</t>
  </si>
  <si>
    <t>שלום עליכם</t>
  </si>
  <si>
    <t>עד עזריאל</t>
  </si>
  <si>
    <t>מעוזריאל עד מלכי צדק</t>
  </si>
  <si>
    <t>שלם</t>
  </si>
  <si>
    <t>מ15 עד הטייסים</t>
  </si>
  <si>
    <t>מבית 15 עד כיכר פרדס</t>
  </si>
  <si>
    <t>ראש פינה</t>
  </si>
  <si>
    <t>מטולה</t>
  </si>
  <si>
    <t>באר אורה</t>
  </si>
  <si>
    <t>גן פרופס</t>
  </si>
  <si>
    <t>ישורון</t>
  </si>
  <si>
    <t>קארו יוסף חמי זכריה</t>
  </si>
  <si>
    <t>ישורון הרב מרוז'ין</t>
  </si>
  <si>
    <t>רוחמה</t>
  </si>
  <si>
    <t>מ בית 22 עד 46</t>
  </si>
  <si>
    <t>לא קיים מידע נוסף בשורה זו. המשך בשורה הבאה.</t>
  </si>
  <si>
    <t>סוף טבלה. לא קיים מידע נוסף בגיליון זה.</t>
  </si>
  <si>
    <t>גיליון זה הוא גיליון מספר 1 מתוף 1 גיליונות בקובץ זה. גבולות הגיליון הם טור G ושורה 72. גיליון זה מכיל טבלה המתחילה בתא A4 ומסתיימת בתא F71. שורה 4 מכילה את כותרת הטבלה.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</si>
</sst>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b/>
      <sz val="15"/>
      <color theme="1"/>
      <name val="David"/>
      <family val="2"/>
      <charset val="177"/>
    </font>
    <font>
      <b/>
      <sz val="14"/>
      <color theme="0"/>
      <name val="David"/>
      <family val="2"/>
      <charset val="177"/>
    </font>
    <font>
      <sz val="11"/>
      <color theme="0"/>
      <name val="Arial"/>
      <family val="2"/>
      <charset val="177"/>
      <scheme val="minor"/>
    </font>
    <font>
      <b/>
      <sz val="15"/>
      <color theme="0"/>
      <name val="David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2" xfId="0" applyFont="1" applyFill="1" applyBorder="1" applyAlignment="1">
      <alignment horizontal="center" vertical="center" wrapText="1" readingOrder="2"/>
    </xf>
    <xf numFmtId="14" fontId="0" fillId="0" borderId="2" xfId="0" applyNumberFormat="1" applyBorder="1"/>
    <xf numFmtId="0" fontId="0" fillId="0" borderId="2" xfId="0" applyBorder="1"/>
    <xf numFmtId="0" fontId="0" fillId="0" borderId="2" xfId="0" applyNumberFormat="1" applyBorder="1"/>
    <xf numFmtId="0" fontId="0" fillId="3" borderId="2" xfId="0" applyFill="1" applyBorder="1"/>
    <xf numFmtId="0" fontId="1" fillId="0" borderId="2" xfId="0" applyFont="1" applyBorder="1"/>
    <xf numFmtId="14" fontId="0" fillId="3" borderId="2" xfId="0" applyNumberFormat="1" applyFill="1" applyBorder="1"/>
    <xf numFmtId="0" fontId="0" fillId="3" borderId="2" xfId="0" applyNumberFormat="1" applyFill="1" applyBorder="1"/>
    <xf numFmtId="0" fontId="0" fillId="4" borderId="2" xfId="0" applyFont="1" applyFill="1" applyBorder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1303467</xdr:colOff>
      <xdr:row>0</xdr:row>
      <xdr:rowOff>57150</xdr:rowOff>
    </xdr:from>
    <xdr:ext cx="1134934" cy="1176726"/>
    <xdr:pic>
      <xdr:nvPicPr>
        <xdr:cNvPr id="2" name="תמונה 1" descr="MeyRamatGan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1584724" y="57150"/>
          <a:ext cx="1134934" cy="1176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rightToLeft="1" tabSelected="1" zoomScaleNormal="100" workbookViewId="0">
      <selection activeCell="B8" sqref="B8"/>
    </sheetView>
  </sheetViews>
  <sheetFormatPr defaultColWidth="0" defaultRowHeight="14.25" zeroHeight="1" x14ac:dyDescent="0.2"/>
  <cols>
    <col min="1" max="1" width="11.125" bestFit="1" customWidth="1"/>
    <col min="2" max="2" width="16.75" bestFit="1" customWidth="1"/>
    <col min="3" max="4" width="9.375" customWidth="1"/>
    <col min="5" max="5" width="21.25" bestFit="1" customWidth="1"/>
    <col min="6" max="6" width="11.125" customWidth="1"/>
    <col min="7" max="7" width="9" customWidth="1"/>
    <col min="8" max="16384" width="9" hidden="1"/>
  </cols>
  <sheetData>
    <row r="1" spans="1:7" ht="50.1" customHeight="1" x14ac:dyDescent="0.2">
      <c r="A1" s="11" t="s">
        <v>0</v>
      </c>
      <c r="B1" s="11"/>
      <c r="C1" s="11"/>
      <c r="D1" s="11"/>
      <c r="E1" s="11"/>
      <c r="F1" s="11"/>
      <c r="G1" s="10" t="s">
        <v>89</v>
      </c>
    </row>
    <row r="2" spans="1:7" ht="50.1" customHeight="1" x14ac:dyDescent="0.2">
      <c r="A2" s="12"/>
      <c r="B2" s="12"/>
      <c r="C2" s="12"/>
      <c r="D2" s="12"/>
      <c r="E2" s="12"/>
      <c r="F2" s="12"/>
      <c r="G2" s="10" t="s">
        <v>89</v>
      </c>
    </row>
    <row r="3" spans="1:7" ht="50.1" customHeight="1" x14ac:dyDescent="0.2">
      <c r="A3" s="13" t="s">
        <v>91</v>
      </c>
      <c r="B3" s="13"/>
      <c r="C3" s="13"/>
      <c r="D3" s="13"/>
      <c r="E3" s="13"/>
      <c r="F3" s="13"/>
      <c r="G3" s="10" t="s">
        <v>89</v>
      </c>
    </row>
    <row r="4" spans="1:7" ht="56.25" x14ac:dyDescent="0.2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0" t="s">
        <v>89</v>
      </c>
    </row>
    <row r="5" spans="1:7" ht="20.100000000000001" customHeight="1" x14ac:dyDescent="0.2">
      <c r="A5" s="2">
        <v>43158</v>
      </c>
      <c r="B5" s="3" t="s">
        <v>7</v>
      </c>
      <c r="C5" s="3">
        <v>6</v>
      </c>
      <c r="D5" s="4">
        <f>29+37+36+36.5+37+37+37+35+35+26+29.5</f>
        <v>375</v>
      </c>
      <c r="E5" s="3" t="s">
        <v>8</v>
      </c>
      <c r="F5" s="5" t="s">
        <v>9</v>
      </c>
      <c r="G5" s="10" t="s">
        <v>89</v>
      </c>
    </row>
    <row r="6" spans="1:7" ht="20.100000000000001" customHeight="1" x14ac:dyDescent="0.2">
      <c r="A6" s="2">
        <v>43158</v>
      </c>
      <c r="B6" s="3" t="s">
        <v>10</v>
      </c>
      <c r="C6" s="3">
        <v>6</v>
      </c>
      <c r="D6" s="4">
        <f>12+4+18+4+11+15+7+8+15.5+20+16.5+9</f>
        <v>140</v>
      </c>
      <c r="E6" s="3" t="s">
        <v>11</v>
      </c>
      <c r="F6" s="5" t="s">
        <v>9</v>
      </c>
      <c r="G6" s="10" t="s">
        <v>89</v>
      </c>
    </row>
    <row r="7" spans="1:7" ht="20.100000000000001" customHeight="1" x14ac:dyDescent="0.2">
      <c r="A7" s="2">
        <v>43160</v>
      </c>
      <c r="B7" s="3" t="s">
        <v>12</v>
      </c>
      <c r="C7" s="3">
        <v>14</v>
      </c>
      <c r="D7" s="4">
        <f>6+17+22+12.5+4+3.5+38+13+10.5+17.5+19+16+8+17+7+9.5+9+4.5+8+13+8.5+2.5+17+22+28</f>
        <v>333</v>
      </c>
      <c r="E7" s="3" t="s">
        <v>12</v>
      </c>
      <c r="F7" s="5" t="s">
        <v>9</v>
      </c>
      <c r="G7" s="10" t="s">
        <v>89</v>
      </c>
    </row>
    <row r="8" spans="1:7" ht="20.100000000000001" customHeight="1" x14ac:dyDescent="0.2">
      <c r="A8" s="2">
        <v>43230</v>
      </c>
      <c r="B8" s="3" t="s">
        <v>13</v>
      </c>
      <c r="C8" s="3">
        <v>14</v>
      </c>
      <c r="D8" s="4">
        <f>39+61+62+45+29+22+50+43+19+1.5</f>
        <v>371.5</v>
      </c>
      <c r="E8" s="3" t="s">
        <v>14</v>
      </c>
      <c r="F8" s="5" t="s">
        <v>9</v>
      </c>
      <c r="G8" s="10" t="s">
        <v>89</v>
      </c>
    </row>
    <row r="9" spans="1:7" ht="20.100000000000001" customHeight="1" x14ac:dyDescent="0.2">
      <c r="A9" s="2">
        <v>43243</v>
      </c>
      <c r="B9" s="3" t="s">
        <v>15</v>
      </c>
      <c r="C9" s="3">
        <v>6</v>
      </c>
      <c r="D9" s="4">
        <f>39+13+7+16+4.5+9+14.5+32</f>
        <v>135</v>
      </c>
      <c r="E9" s="6" t="s">
        <v>16</v>
      </c>
      <c r="F9" s="5" t="s">
        <v>17</v>
      </c>
      <c r="G9" s="10" t="s">
        <v>89</v>
      </c>
    </row>
    <row r="10" spans="1:7" ht="20.100000000000001" customHeight="1" x14ac:dyDescent="0.2">
      <c r="A10" s="2">
        <v>43258</v>
      </c>
      <c r="B10" s="3" t="s">
        <v>18</v>
      </c>
      <c r="C10" s="3">
        <v>6</v>
      </c>
      <c r="D10" s="4">
        <f>20+15+24+18+11+20+15+4</f>
        <v>127</v>
      </c>
      <c r="E10" s="6" t="s">
        <v>18</v>
      </c>
      <c r="F10" s="5" t="s">
        <v>9</v>
      </c>
      <c r="G10" s="10" t="s">
        <v>89</v>
      </c>
    </row>
    <row r="11" spans="1:7" ht="20.100000000000001" customHeight="1" x14ac:dyDescent="0.2">
      <c r="A11" s="2">
        <v>43269</v>
      </c>
      <c r="B11" s="3" t="s">
        <v>19</v>
      </c>
      <c r="C11" s="3">
        <v>10</v>
      </c>
      <c r="D11" s="4">
        <f>39+56</f>
        <v>95</v>
      </c>
      <c r="E11" s="3" t="s">
        <v>19</v>
      </c>
      <c r="F11" s="5" t="s">
        <v>9</v>
      </c>
      <c r="G11" s="10" t="s">
        <v>89</v>
      </c>
    </row>
    <row r="12" spans="1:7" ht="20.100000000000001" customHeight="1" x14ac:dyDescent="0.2">
      <c r="A12" s="2">
        <v>43264</v>
      </c>
      <c r="B12" s="3" t="s">
        <v>20</v>
      </c>
      <c r="C12" s="3">
        <v>10</v>
      </c>
      <c r="D12" s="4">
        <f>6+32+30+44+37.5+39+7.5+13+34.5+6+5</f>
        <v>254.5</v>
      </c>
      <c r="E12" s="3" t="s">
        <v>20</v>
      </c>
      <c r="F12" s="5" t="s">
        <v>9</v>
      </c>
      <c r="G12" s="10" t="s">
        <v>89</v>
      </c>
    </row>
    <row r="13" spans="1:7" ht="20.100000000000001" customHeight="1" x14ac:dyDescent="0.2">
      <c r="A13" s="2">
        <v>43290</v>
      </c>
      <c r="B13" s="3" t="s">
        <v>21</v>
      </c>
      <c r="C13" s="3">
        <v>6</v>
      </c>
      <c r="D13" s="4">
        <f>32.5+17+34+40+27+41+19+13+15+4+14.5+9+30+29+9</f>
        <v>334</v>
      </c>
      <c r="E13" s="6" t="s">
        <v>21</v>
      </c>
      <c r="F13" s="5" t="s">
        <v>9</v>
      </c>
      <c r="G13" s="10" t="s">
        <v>89</v>
      </c>
    </row>
    <row r="14" spans="1:7" ht="20.100000000000001" customHeight="1" x14ac:dyDescent="0.2">
      <c r="A14" s="2">
        <v>43293</v>
      </c>
      <c r="B14" s="3" t="s">
        <v>13</v>
      </c>
      <c r="C14" s="3">
        <v>8</v>
      </c>
      <c r="D14" s="4">
        <f>28+43.5+44.5+40+20</f>
        <v>176</v>
      </c>
      <c r="E14" s="3" t="s">
        <v>13</v>
      </c>
      <c r="F14" s="5" t="s">
        <v>9</v>
      </c>
      <c r="G14" s="10" t="s">
        <v>89</v>
      </c>
    </row>
    <row r="15" spans="1:7" ht="20.100000000000001" customHeight="1" x14ac:dyDescent="0.2">
      <c r="A15" s="7">
        <v>43150</v>
      </c>
      <c r="B15" s="5" t="s">
        <v>22</v>
      </c>
      <c r="C15" s="5">
        <v>6</v>
      </c>
      <c r="D15" s="8">
        <f>48+30.5+39.5+40.5+26+19+38+38.5+12+10.5</f>
        <v>302.5</v>
      </c>
      <c r="E15" s="5" t="s">
        <v>23</v>
      </c>
      <c r="F15" s="5" t="s">
        <v>17</v>
      </c>
      <c r="G15" s="10" t="s">
        <v>89</v>
      </c>
    </row>
    <row r="16" spans="1:7" ht="20.100000000000001" customHeight="1" x14ac:dyDescent="0.2">
      <c r="A16" s="2">
        <v>43150</v>
      </c>
      <c r="B16" s="3" t="s">
        <v>24</v>
      </c>
      <c r="C16" s="3">
        <v>6</v>
      </c>
      <c r="D16" s="4">
        <f>18+46+25.5+42+56</f>
        <v>187.5</v>
      </c>
      <c r="E16" s="3" t="s">
        <v>25</v>
      </c>
      <c r="F16" s="5" t="s">
        <v>17</v>
      </c>
      <c r="G16" s="10" t="s">
        <v>89</v>
      </c>
    </row>
    <row r="17" spans="1:7" ht="20.100000000000001" customHeight="1" x14ac:dyDescent="0.2">
      <c r="A17" s="2">
        <v>43150</v>
      </c>
      <c r="B17" s="3" t="s">
        <v>22</v>
      </c>
      <c r="C17" s="3">
        <v>6</v>
      </c>
      <c r="D17" s="4">
        <f>48+39+42+40+39</f>
        <v>208</v>
      </c>
      <c r="E17" s="3" t="s">
        <v>26</v>
      </c>
      <c r="F17" s="5" t="s">
        <v>17</v>
      </c>
      <c r="G17" s="10" t="s">
        <v>89</v>
      </c>
    </row>
    <row r="18" spans="1:7" ht="20.100000000000001" customHeight="1" x14ac:dyDescent="0.2">
      <c r="A18" s="2">
        <v>43150</v>
      </c>
      <c r="B18" s="3" t="s">
        <v>22</v>
      </c>
      <c r="C18" s="3">
        <v>8</v>
      </c>
      <c r="D18" s="4">
        <f>48</f>
        <v>48</v>
      </c>
      <c r="E18" s="3" t="s">
        <v>27</v>
      </c>
      <c r="F18" s="5" t="s">
        <v>17</v>
      </c>
      <c r="G18" s="10" t="s">
        <v>89</v>
      </c>
    </row>
    <row r="19" spans="1:7" ht="20.100000000000001" customHeight="1" x14ac:dyDescent="0.2">
      <c r="A19" s="2">
        <v>43150</v>
      </c>
      <c r="B19" s="3" t="s">
        <v>22</v>
      </c>
      <c r="C19" s="3">
        <v>10</v>
      </c>
      <c r="D19" s="4">
        <f>37+42.6+27+18+26+19+23</f>
        <v>192.6</v>
      </c>
      <c r="E19" s="3" t="s">
        <v>28</v>
      </c>
      <c r="F19" s="5" t="s">
        <v>17</v>
      </c>
      <c r="G19" s="10" t="s">
        <v>89</v>
      </c>
    </row>
    <row r="20" spans="1:7" ht="20.100000000000001" customHeight="1" x14ac:dyDescent="0.2">
      <c r="A20" s="2">
        <v>43150</v>
      </c>
      <c r="B20" s="3" t="s">
        <v>24</v>
      </c>
      <c r="C20" s="3">
        <v>6</v>
      </c>
      <c r="D20" s="4">
        <f>35+28+9+19.7+22+22+53+53+34+25</f>
        <v>300.7</v>
      </c>
      <c r="E20" s="3" t="s">
        <v>29</v>
      </c>
      <c r="F20" s="5" t="s">
        <v>17</v>
      </c>
      <c r="G20" s="10" t="s">
        <v>89</v>
      </c>
    </row>
    <row r="21" spans="1:7" ht="20.100000000000001" customHeight="1" x14ac:dyDescent="0.2">
      <c r="A21" s="2">
        <v>43153</v>
      </c>
      <c r="B21" s="3" t="s">
        <v>30</v>
      </c>
      <c r="C21" s="3">
        <v>8</v>
      </c>
      <c r="D21" s="4">
        <f>33+16+17.5+16.5+21+33.5+5.5+15.5+21+17+16+9+19</f>
        <v>240.5</v>
      </c>
      <c r="E21" s="3" t="s">
        <v>31</v>
      </c>
      <c r="F21" s="5" t="s">
        <v>17</v>
      </c>
      <c r="G21" s="10" t="s">
        <v>89</v>
      </c>
    </row>
    <row r="22" spans="1:7" ht="20.100000000000001" customHeight="1" x14ac:dyDescent="0.2">
      <c r="A22" s="2">
        <v>43154</v>
      </c>
      <c r="B22" s="3" t="s">
        <v>32</v>
      </c>
      <c r="C22" s="3">
        <v>6</v>
      </c>
      <c r="D22" s="4">
        <f>28+16+18.5+18+3+19+12+7+1.5+18+1.5+15+19+20+0.5+21+2+22+22+18.3</f>
        <v>282.3</v>
      </c>
      <c r="E22" s="3" t="s">
        <v>33</v>
      </c>
      <c r="F22" s="5" t="s">
        <v>17</v>
      </c>
      <c r="G22" s="10" t="s">
        <v>89</v>
      </c>
    </row>
    <row r="23" spans="1:7" ht="20.100000000000001" customHeight="1" x14ac:dyDescent="0.2">
      <c r="A23" s="2">
        <v>43278</v>
      </c>
      <c r="B23" s="3" t="s">
        <v>34</v>
      </c>
      <c r="C23" s="3">
        <v>6</v>
      </c>
      <c r="D23" s="4">
        <f>28+6+20+19+12+21</f>
        <v>106</v>
      </c>
      <c r="E23" s="3" t="s">
        <v>34</v>
      </c>
      <c r="F23" s="5" t="s">
        <v>17</v>
      </c>
      <c r="G23" s="10" t="s">
        <v>89</v>
      </c>
    </row>
    <row r="24" spans="1:7" ht="20.100000000000001" customHeight="1" x14ac:dyDescent="0.2">
      <c r="A24" s="2">
        <v>43278</v>
      </c>
      <c r="B24" s="3" t="s">
        <v>34</v>
      </c>
      <c r="C24" s="3">
        <v>8</v>
      </c>
      <c r="D24" s="4">
        <f>28+33+39.5+10</f>
        <v>110.5</v>
      </c>
      <c r="E24" s="3" t="s">
        <v>34</v>
      </c>
      <c r="F24" s="5" t="s">
        <v>17</v>
      </c>
      <c r="G24" s="10" t="s">
        <v>89</v>
      </c>
    </row>
    <row r="25" spans="1:7" ht="20.100000000000001" customHeight="1" x14ac:dyDescent="0.2">
      <c r="A25" s="2">
        <v>43278</v>
      </c>
      <c r="B25" s="3" t="s">
        <v>34</v>
      </c>
      <c r="C25" s="3">
        <v>10</v>
      </c>
      <c r="D25" s="4">
        <f>21.5+19.5+28+33+10+31+40+38+38.5+35+47.5+8+14+8+42+42+33+25.5+32</f>
        <v>546.5</v>
      </c>
      <c r="E25" s="3" t="s">
        <v>34</v>
      </c>
      <c r="F25" s="5" t="s">
        <v>17</v>
      </c>
      <c r="G25" s="10" t="s">
        <v>89</v>
      </c>
    </row>
    <row r="26" spans="1:7" ht="20.100000000000001" customHeight="1" x14ac:dyDescent="0.2">
      <c r="A26" s="2">
        <v>43283</v>
      </c>
      <c r="B26" s="3" t="s">
        <v>35</v>
      </c>
      <c r="C26" s="3">
        <v>10</v>
      </c>
      <c r="D26" s="4">
        <f>23+13+26+16+19+20+20+25</f>
        <v>162</v>
      </c>
      <c r="E26" s="3" t="s">
        <v>35</v>
      </c>
      <c r="F26" s="5" t="s">
        <v>17</v>
      </c>
      <c r="G26" s="10" t="s">
        <v>89</v>
      </c>
    </row>
    <row r="27" spans="1:7" ht="20.100000000000001" customHeight="1" x14ac:dyDescent="0.2">
      <c r="A27" s="2">
        <v>43283</v>
      </c>
      <c r="B27" s="3" t="s">
        <v>35</v>
      </c>
      <c r="C27" s="3">
        <v>8</v>
      </c>
      <c r="D27" s="4">
        <f>8+14+25+42+7+10+9.5+53+7+15</f>
        <v>190.5</v>
      </c>
      <c r="E27" s="3" t="s">
        <v>35</v>
      </c>
      <c r="F27" s="5" t="s">
        <v>17</v>
      </c>
      <c r="G27" s="10" t="s">
        <v>89</v>
      </c>
    </row>
    <row r="28" spans="1:7" ht="20.100000000000001" customHeight="1" x14ac:dyDescent="0.2">
      <c r="A28" s="2">
        <v>43283</v>
      </c>
      <c r="B28" s="3" t="s">
        <v>35</v>
      </c>
      <c r="C28" s="3">
        <v>12</v>
      </c>
      <c r="D28" s="4">
        <f>16.5+16+12+24+30+28.5+20.5+38</f>
        <v>185.5</v>
      </c>
      <c r="E28" s="3" t="s">
        <v>35</v>
      </c>
      <c r="F28" s="5" t="s">
        <v>17</v>
      </c>
      <c r="G28" s="10" t="s">
        <v>89</v>
      </c>
    </row>
    <row r="29" spans="1:7" ht="20.100000000000001" customHeight="1" x14ac:dyDescent="0.2">
      <c r="A29" s="2">
        <v>43244</v>
      </c>
      <c r="B29" s="3" t="s">
        <v>36</v>
      </c>
      <c r="C29" s="3">
        <v>16</v>
      </c>
      <c r="D29" s="4">
        <f>37+50+30+34+4.5+29+18+11+20+12+24+8+10+12+12+25+25</f>
        <v>361.5</v>
      </c>
      <c r="E29" s="3" t="s">
        <v>37</v>
      </c>
      <c r="F29" s="5" t="s">
        <v>17</v>
      </c>
      <c r="G29" s="10" t="s">
        <v>89</v>
      </c>
    </row>
    <row r="30" spans="1:7" ht="20.100000000000001" customHeight="1" x14ac:dyDescent="0.2">
      <c r="A30" s="2">
        <v>43245</v>
      </c>
      <c r="B30" s="3" t="s">
        <v>38</v>
      </c>
      <c r="C30" s="3">
        <v>6</v>
      </c>
      <c r="D30" s="4">
        <f>25+25+4+20+3+18+7+3+7+15+30+3+40+17+32+45</f>
        <v>294</v>
      </c>
      <c r="E30" s="3" t="s">
        <v>38</v>
      </c>
      <c r="F30" s="5" t="s">
        <v>17</v>
      </c>
      <c r="G30" s="10" t="s">
        <v>89</v>
      </c>
    </row>
    <row r="31" spans="1:7" ht="20.100000000000001" customHeight="1" x14ac:dyDescent="0.2">
      <c r="A31" s="2">
        <v>43251</v>
      </c>
      <c r="B31" s="3" t="s">
        <v>39</v>
      </c>
      <c r="C31" s="3">
        <v>10</v>
      </c>
      <c r="D31" s="4">
        <f>25+15+4.5+16+15+8.5+10+13</f>
        <v>107</v>
      </c>
      <c r="E31" s="3" t="s">
        <v>40</v>
      </c>
      <c r="F31" s="5" t="s">
        <v>17</v>
      </c>
      <c r="G31" s="10" t="s">
        <v>89</v>
      </c>
    </row>
    <row r="32" spans="1:7" ht="20.100000000000001" customHeight="1" x14ac:dyDescent="0.2">
      <c r="A32" s="2">
        <v>43251</v>
      </c>
      <c r="B32" s="3" t="s">
        <v>41</v>
      </c>
      <c r="C32" s="3">
        <v>6</v>
      </c>
      <c r="D32" s="4">
        <f>11+31+23+16+5+23+27+21+17.5+7.5+14+6.5+46+14+11+9+26+22</f>
        <v>330.5</v>
      </c>
      <c r="E32" s="3" t="s">
        <v>42</v>
      </c>
      <c r="F32" s="5" t="s">
        <v>17</v>
      </c>
      <c r="G32" s="10" t="s">
        <v>89</v>
      </c>
    </row>
    <row r="33" spans="1:7" ht="20.100000000000001" customHeight="1" x14ac:dyDescent="0.2">
      <c r="A33" s="2">
        <v>43257</v>
      </c>
      <c r="B33" s="3" t="s">
        <v>43</v>
      </c>
      <c r="C33" s="3">
        <v>8</v>
      </c>
      <c r="D33" s="4">
        <f>10+23+17+22+17+10+24+24+24+26+38+32+35+27+27+24+20+42+8</f>
        <v>450</v>
      </c>
      <c r="E33" s="3" t="s">
        <v>44</v>
      </c>
      <c r="F33" s="5" t="s">
        <v>17</v>
      </c>
      <c r="G33" s="10" t="s">
        <v>89</v>
      </c>
    </row>
    <row r="34" spans="1:7" ht="20.100000000000001" customHeight="1" x14ac:dyDescent="0.2">
      <c r="A34" s="2">
        <v>43261</v>
      </c>
      <c r="B34" s="3" t="s">
        <v>45</v>
      </c>
      <c r="C34" s="3">
        <v>6</v>
      </c>
      <c r="D34" s="4">
        <f>54+54.5+5.5+8+16+17+21+24+30</f>
        <v>230</v>
      </c>
      <c r="E34" s="3" t="s">
        <v>46</v>
      </c>
      <c r="F34" s="5" t="s">
        <v>17</v>
      </c>
      <c r="G34" s="10" t="s">
        <v>89</v>
      </c>
    </row>
    <row r="35" spans="1:7" ht="20.100000000000001" customHeight="1" x14ac:dyDescent="0.2">
      <c r="A35" s="2">
        <v>43262</v>
      </c>
      <c r="B35" s="3" t="s">
        <v>47</v>
      </c>
      <c r="C35" s="3">
        <v>8</v>
      </c>
      <c r="D35" s="4">
        <f>22+34+48+45+50</f>
        <v>199</v>
      </c>
      <c r="E35" s="3" t="s">
        <v>48</v>
      </c>
      <c r="F35" s="5" t="s">
        <v>17</v>
      </c>
      <c r="G35" s="10" t="s">
        <v>89</v>
      </c>
    </row>
    <row r="36" spans="1:7" ht="20.100000000000001" customHeight="1" x14ac:dyDescent="0.2">
      <c r="A36" s="2">
        <v>43249</v>
      </c>
      <c r="B36" s="3" t="s">
        <v>49</v>
      </c>
      <c r="C36" s="3">
        <v>6</v>
      </c>
      <c r="D36" s="4">
        <v>281.5</v>
      </c>
      <c r="E36" s="3" t="s">
        <v>50</v>
      </c>
      <c r="F36" s="5" t="s">
        <v>17</v>
      </c>
      <c r="G36" s="10" t="s">
        <v>89</v>
      </c>
    </row>
    <row r="37" spans="1:7" ht="20.100000000000001" customHeight="1" x14ac:dyDescent="0.2">
      <c r="A37" s="2">
        <v>43261</v>
      </c>
      <c r="B37" s="3" t="s">
        <v>51</v>
      </c>
      <c r="C37" s="3">
        <v>6</v>
      </c>
      <c r="D37" s="4">
        <v>406</v>
      </c>
      <c r="E37" s="3" t="s">
        <v>52</v>
      </c>
      <c r="F37" s="5" t="s">
        <v>17</v>
      </c>
      <c r="G37" s="10" t="s">
        <v>89</v>
      </c>
    </row>
    <row r="38" spans="1:7" ht="20.100000000000001" customHeight="1" x14ac:dyDescent="0.2">
      <c r="A38" s="2">
        <v>43262</v>
      </c>
      <c r="B38" s="3" t="s">
        <v>53</v>
      </c>
      <c r="C38" s="3">
        <v>6</v>
      </c>
      <c r="D38" s="4">
        <v>161</v>
      </c>
      <c r="E38" s="3" t="s">
        <v>54</v>
      </c>
      <c r="F38" s="5" t="s">
        <v>17</v>
      </c>
      <c r="G38" s="10" t="s">
        <v>89</v>
      </c>
    </row>
    <row r="39" spans="1:7" ht="20.100000000000001" customHeight="1" x14ac:dyDescent="0.2">
      <c r="A39" s="2">
        <v>43263</v>
      </c>
      <c r="B39" s="3" t="s">
        <v>20</v>
      </c>
      <c r="C39" s="3">
        <v>10</v>
      </c>
      <c r="D39" s="4">
        <f>1.5+28.5+18+16+8+19+14+17+27.5+23+24+16+7+41+14.5+29+18+9+4+13</f>
        <v>348</v>
      </c>
      <c r="E39" s="3" t="s">
        <v>55</v>
      </c>
      <c r="F39" s="5" t="s">
        <v>17</v>
      </c>
      <c r="G39" s="10" t="s">
        <v>89</v>
      </c>
    </row>
    <row r="40" spans="1:7" ht="20.100000000000001" customHeight="1" x14ac:dyDescent="0.2">
      <c r="A40" s="2">
        <v>43285</v>
      </c>
      <c r="B40" s="3" t="s">
        <v>56</v>
      </c>
      <c r="C40" s="3">
        <v>10</v>
      </c>
      <c r="D40" s="4">
        <f>40+32+25+25+21.5+42+29</f>
        <v>214.5</v>
      </c>
      <c r="E40" s="3" t="s">
        <v>56</v>
      </c>
      <c r="F40" s="5" t="s">
        <v>17</v>
      </c>
      <c r="G40" s="10" t="s">
        <v>89</v>
      </c>
    </row>
    <row r="41" spans="1:7" ht="20.100000000000001" customHeight="1" x14ac:dyDescent="0.2">
      <c r="A41" s="2">
        <v>43285</v>
      </c>
      <c r="B41" s="3" t="s">
        <v>56</v>
      </c>
      <c r="C41" s="3">
        <v>12</v>
      </c>
      <c r="D41" s="4">
        <f>30+42+39+40</f>
        <v>151</v>
      </c>
      <c r="E41" s="3" t="s">
        <v>56</v>
      </c>
      <c r="F41" s="5" t="s">
        <v>17</v>
      </c>
      <c r="G41" s="10" t="s">
        <v>89</v>
      </c>
    </row>
    <row r="42" spans="1:7" ht="20.100000000000001" customHeight="1" x14ac:dyDescent="0.2">
      <c r="A42" s="2">
        <v>43285</v>
      </c>
      <c r="B42" s="3" t="s">
        <v>56</v>
      </c>
      <c r="C42" s="3">
        <v>6</v>
      </c>
      <c r="D42" s="4">
        <f>30+25+28.5</f>
        <v>83.5</v>
      </c>
      <c r="E42" s="3" t="s">
        <v>56</v>
      </c>
      <c r="F42" s="5" t="s">
        <v>17</v>
      </c>
      <c r="G42" s="10" t="s">
        <v>89</v>
      </c>
    </row>
    <row r="43" spans="1:7" ht="20.100000000000001" customHeight="1" x14ac:dyDescent="0.2">
      <c r="A43" s="2">
        <v>43285</v>
      </c>
      <c r="B43" s="3" t="s">
        <v>56</v>
      </c>
      <c r="C43" s="3">
        <v>8</v>
      </c>
      <c r="D43" s="4">
        <f>15+24.5+36</f>
        <v>75.5</v>
      </c>
      <c r="E43" s="3" t="s">
        <v>56</v>
      </c>
      <c r="F43" s="5" t="s">
        <v>17</v>
      </c>
      <c r="G43" s="10" t="s">
        <v>89</v>
      </c>
    </row>
    <row r="44" spans="1:7" ht="20.100000000000001" customHeight="1" x14ac:dyDescent="0.2">
      <c r="A44" s="2">
        <v>43227</v>
      </c>
      <c r="B44" s="3" t="s">
        <v>57</v>
      </c>
      <c r="C44" s="3">
        <v>6</v>
      </c>
      <c r="D44" s="4">
        <f>12+36.5+16+26+24+29+8+20+23+25+42+43+24+23+34+33+41+36+31.5+25+36.5+34+34+34+34+25+34+4+19+18+21+27.5+15+16.5+14+11.5+10+20+15.5+17+45+25+30+19</f>
        <v>1111.5</v>
      </c>
      <c r="E44" s="3" t="s">
        <v>50</v>
      </c>
      <c r="F44" s="5" t="s">
        <v>17</v>
      </c>
      <c r="G44" s="10" t="s">
        <v>89</v>
      </c>
    </row>
    <row r="45" spans="1:7" ht="20.100000000000001" customHeight="1" x14ac:dyDescent="0.2">
      <c r="A45" s="2">
        <v>43235</v>
      </c>
      <c r="B45" s="3" t="s">
        <v>58</v>
      </c>
      <c r="C45" s="3">
        <v>6</v>
      </c>
      <c r="D45" s="4">
        <f>10.5+22+31+32+26.5+28.5+29+29</f>
        <v>208.5</v>
      </c>
      <c r="E45" s="3" t="s">
        <v>59</v>
      </c>
      <c r="F45" s="5" t="s">
        <v>17</v>
      </c>
      <c r="G45" s="10" t="s">
        <v>89</v>
      </c>
    </row>
    <row r="46" spans="1:7" ht="20.100000000000001" customHeight="1" x14ac:dyDescent="0.2">
      <c r="A46" s="2">
        <v>43194</v>
      </c>
      <c r="B46" s="3" t="s">
        <v>60</v>
      </c>
      <c r="C46" s="3">
        <v>6</v>
      </c>
      <c r="D46" s="4">
        <f>22.5+31+30.5+18</f>
        <v>102</v>
      </c>
      <c r="E46" s="3" t="s">
        <v>61</v>
      </c>
      <c r="F46" s="5" t="s">
        <v>17</v>
      </c>
      <c r="G46" s="10" t="s">
        <v>89</v>
      </c>
    </row>
    <row r="47" spans="1:7" ht="20.100000000000001" customHeight="1" x14ac:dyDescent="0.2">
      <c r="A47" s="2">
        <v>43195</v>
      </c>
      <c r="B47" s="3" t="s">
        <v>62</v>
      </c>
      <c r="C47" s="3">
        <v>6</v>
      </c>
      <c r="D47" s="4">
        <f>27+38+35+14+34+4+35+38</f>
        <v>225</v>
      </c>
      <c r="E47" s="3" t="s">
        <v>63</v>
      </c>
      <c r="F47" s="5" t="s">
        <v>17</v>
      </c>
      <c r="G47" s="10" t="s">
        <v>89</v>
      </c>
    </row>
    <row r="48" spans="1:7" ht="20.100000000000001" customHeight="1" x14ac:dyDescent="0.2">
      <c r="A48" s="2">
        <v>43196</v>
      </c>
      <c r="B48" s="3" t="s">
        <v>64</v>
      </c>
      <c r="C48" s="3">
        <v>6</v>
      </c>
      <c r="D48" s="4">
        <f>28+12+17+20+30+8</f>
        <v>115</v>
      </c>
      <c r="E48" s="3" t="s">
        <v>65</v>
      </c>
      <c r="F48" s="5" t="s">
        <v>17</v>
      </c>
      <c r="G48" s="10" t="s">
        <v>89</v>
      </c>
    </row>
    <row r="49" spans="1:7" ht="20.100000000000001" customHeight="1" x14ac:dyDescent="0.2">
      <c r="A49" s="2">
        <v>43199</v>
      </c>
      <c r="B49" s="3" t="s">
        <v>66</v>
      </c>
      <c r="C49" s="3">
        <v>6</v>
      </c>
      <c r="D49" s="4">
        <v>214.5</v>
      </c>
      <c r="E49" s="3" t="s">
        <v>67</v>
      </c>
      <c r="F49" s="5" t="s">
        <v>17</v>
      </c>
      <c r="G49" s="10" t="s">
        <v>89</v>
      </c>
    </row>
    <row r="50" spans="1:7" ht="20.100000000000001" customHeight="1" x14ac:dyDescent="0.2">
      <c r="A50" s="2">
        <v>43198</v>
      </c>
      <c r="B50" s="3" t="s">
        <v>68</v>
      </c>
      <c r="C50" s="3">
        <v>6</v>
      </c>
      <c r="D50" s="4">
        <v>434</v>
      </c>
      <c r="E50" s="3" t="s">
        <v>69</v>
      </c>
      <c r="F50" s="5" t="s">
        <v>17</v>
      </c>
      <c r="G50" s="10" t="s">
        <v>89</v>
      </c>
    </row>
    <row r="51" spans="1:7" ht="20.100000000000001" customHeight="1" x14ac:dyDescent="0.2">
      <c r="A51" s="2">
        <v>43199</v>
      </c>
      <c r="B51" s="3" t="s">
        <v>68</v>
      </c>
      <c r="C51" s="3">
        <v>8</v>
      </c>
      <c r="D51" s="4">
        <v>107.5</v>
      </c>
      <c r="E51" s="3" t="s">
        <v>70</v>
      </c>
      <c r="F51" s="5" t="s">
        <v>17</v>
      </c>
      <c r="G51" s="10" t="s">
        <v>89</v>
      </c>
    </row>
    <row r="52" spans="1:7" ht="20.100000000000001" customHeight="1" x14ac:dyDescent="0.2">
      <c r="A52" s="2">
        <v>43188</v>
      </c>
      <c r="B52" s="3" t="s">
        <v>71</v>
      </c>
      <c r="C52" s="3">
        <v>8</v>
      </c>
      <c r="D52" s="4">
        <f>34+15+24+18.5</f>
        <v>91.5</v>
      </c>
      <c r="E52" s="3" t="s">
        <v>72</v>
      </c>
      <c r="F52" s="5" t="s">
        <v>17</v>
      </c>
      <c r="G52" s="10" t="s">
        <v>89</v>
      </c>
    </row>
    <row r="53" spans="1:7" ht="20.100000000000001" customHeight="1" x14ac:dyDescent="0.2">
      <c r="A53" s="2">
        <v>43188</v>
      </c>
      <c r="B53" s="3" t="s">
        <v>71</v>
      </c>
      <c r="C53" s="3">
        <v>10</v>
      </c>
      <c r="D53" s="4">
        <f>31+44+14+31+7+8</f>
        <v>135</v>
      </c>
      <c r="E53" s="3" t="s">
        <v>72</v>
      </c>
      <c r="F53" s="5" t="s">
        <v>17</v>
      </c>
      <c r="G53" s="10" t="s">
        <v>89</v>
      </c>
    </row>
    <row r="54" spans="1:7" ht="20.100000000000001" customHeight="1" x14ac:dyDescent="0.2">
      <c r="A54" s="2">
        <v>43191</v>
      </c>
      <c r="B54" s="3" t="s">
        <v>73</v>
      </c>
      <c r="C54" s="3">
        <v>6</v>
      </c>
      <c r="D54" s="4">
        <v>154</v>
      </c>
      <c r="E54" s="3" t="s">
        <v>73</v>
      </c>
      <c r="F54" s="5" t="s">
        <v>17</v>
      </c>
      <c r="G54" s="10" t="s">
        <v>89</v>
      </c>
    </row>
    <row r="55" spans="1:7" ht="20.100000000000001" customHeight="1" x14ac:dyDescent="0.2">
      <c r="A55" s="2">
        <v>43192</v>
      </c>
      <c r="B55" s="3" t="s">
        <v>73</v>
      </c>
      <c r="C55" s="3">
        <v>8</v>
      </c>
      <c r="D55" s="4">
        <v>121</v>
      </c>
      <c r="E55" s="3" t="s">
        <v>73</v>
      </c>
      <c r="F55" s="5" t="s">
        <v>17</v>
      </c>
      <c r="G55" s="10" t="s">
        <v>89</v>
      </c>
    </row>
    <row r="56" spans="1:7" ht="20.100000000000001" customHeight="1" x14ac:dyDescent="0.2">
      <c r="A56" s="2">
        <v>43193</v>
      </c>
      <c r="B56" s="3" t="s">
        <v>73</v>
      </c>
      <c r="C56" s="3">
        <v>10</v>
      </c>
      <c r="D56" s="4">
        <v>121.5</v>
      </c>
      <c r="E56" s="3" t="s">
        <v>73</v>
      </c>
      <c r="F56" s="5" t="s">
        <v>17</v>
      </c>
      <c r="G56" s="10" t="s">
        <v>89</v>
      </c>
    </row>
    <row r="57" spans="1:7" ht="20.100000000000001" customHeight="1" x14ac:dyDescent="0.2">
      <c r="A57" s="2">
        <v>43194</v>
      </c>
      <c r="B57" s="3" t="s">
        <v>73</v>
      </c>
      <c r="C57" s="3">
        <v>12</v>
      </c>
      <c r="D57" s="4">
        <v>387.5</v>
      </c>
      <c r="E57" s="3" t="s">
        <v>73</v>
      </c>
      <c r="F57" s="5" t="s">
        <v>17</v>
      </c>
      <c r="G57" s="10" t="s">
        <v>89</v>
      </c>
    </row>
    <row r="58" spans="1:7" ht="20.100000000000001" customHeight="1" x14ac:dyDescent="0.2">
      <c r="A58" s="2">
        <v>43195</v>
      </c>
      <c r="B58" s="3" t="s">
        <v>74</v>
      </c>
      <c r="C58" s="3">
        <v>6</v>
      </c>
      <c r="D58" s="4">
        <v>313.5</v>
      </c>
      <c r="E58" s="3" t="s">
        <v>75</v>
      </c>
      <c r="F58" s="5" t="s">
        <v>17</v>
      </c>
      <c r="G58" s="10" t="s">
        <v>89</v>
      </c>
    </row>
    <row r="59" spans="1:7" ht="20.100000000000001" customHeight="1" x14ac:dyDescent="0.2">
      <c r="A59" s="2">
        <v>43196</v>
      </c>
      <c r="B59" s="3" t="s">
        <v>74</v>
      </c>
      <c r="C59" s="3">
        <v>8</v>
      </c>
      <c r="D59" s="4">
        <v>162.5</v>
      </c>
      <c r="E59" s="3" t="s">
        <v>75</v>
      </c>
      <c r="F59" s="5" t="s">
        <v>17</v>
      </c>
      <c r="G59" s="10" t="s">
        <v>89</v>
      </c>
    </row>
    <row r="60" spans="1:7" ht="20.100000000000001" customHeight="1" x14ac:dyDescent="0.2">
      <c r="A60" s="2">
        <v>43197</v>
      </c>
      <c r="B60" s="3" t="s">
        <v>62</v>
      </c>
      <c r="C60" s="3">
        <v>10</v>
      </c>
      <c r="D60" s="4">
        <v>70</v>
      </c>
      <c r="E60" s="3" t="s">
        <v>76</v>
      </c>
      <c r="F60" s="5" t="s">
        <v>17</v>
      </c>
      <c r="G60" s="10" t="s">
        <v>89</v>
      </c>
    </row>
    <row r="61" spans="1:7" ht="20.100000000000001" customHeight="1" x14ac:dyDescent="0.2">
      <c r="A61" s="2">
        <v>43193</v>
      </c>
      <c r="B61" s="3" t="s">
        <v>77</v>
      </c>
      <c r="C61" s="3">
        <v>6</v>
      </c>
      <c r="D61" s="4">
        <v>357.5</v>
      </c>
      <c r="E61" s="3" t="s">
        <v>78</v>
      </c>
      <c r="F61" s="5" t="s">
        <v>17</v>
      </c>
      <c r="G61" s="10" t="s">
        <v>89</v>
      </c>
    </row>
    <row r="62" spans="1:7" ht="20.100000000000001" customHeight="1" x14ac:dyDescent="0.2">
      <c r="A62" s="2">
        <v>43195</v>
      </c>
      <c r="B62" s="3" t="s">
        <v>77</v>
      </c>
      <c r="C62" s="3">
        <v>6</v>
      </c>
      <c r="D62" s="4">
        <v>314.5</v>
      </c>
      <c r="E62" s="3" t="s">
        <v>79</v>
      </c>
      <c r="F62" s="5" t="s">
        <v>17</v>
      </c>
      <c r="G62" s="10" t="s">
        <v>89</v>
      </c>
    </row>
    <row r="63" spans="1:7" ht="20.100000000000001" customHeight="1" x14ac:dyDescent="0.2">
      <c r="A63" s="2">
        <v>43241</v>
      </c>
      <c r="B63" s="3" t="s">
        <v>80</v>
      </c>
      <c r="C63" s="3">
        <v>6</v>
      </c>
      <c r="D63" s="4">
        <f>30+35+8+8.5+12.5+10.5+32+4+5+18</f>
        <v>163.5</v>
      </c>
      <c r="E63" s="3" t="s">
        <v>50</v>
      </c>
      <c r="F63" s="5" t="s">
        <v>17</v>
      </c>
      <c r="G63" s="10" t="s">
        <v>89</v>
      </c>
    </row>
    <row r="64" spans="1:7" ht="20.100000000000001" customHeight="1" x14ac:dyDescent="0.2">
      <c r="A64" s="2">
        <v>43242</v>
      </c>
      <c r="B64" s="3" t="s">
        <v>81</v>
      </c>
      <c r="C64" s="3">
        <v>6</v>
      </c>
      <c r="D64" s="4">
        <f>12+1+3.5+9+30.5+4.5+23+55+32+8.5+58+31+35</f>
        <v>303</v>
      </c>
      <c r="E64" s="3" t="s">
        <v>50</v>
      </c>
      <c r="F64" s="5" t="s">
        <v>17</v>
      </c>
      <c r="G64" s="10" t="s">
        <v>89</v>
      </c>
    </row>
    <row r="65" spans="1:7" ht="20.100000000000001" customHeight="1" x14ac:dyDescent="0.2">
      <c r="A65" s="2">
        <v>43243</v>
      </c>
      <c r="B65" s="3" t="s">
        <v>82</v>
      </c>
      <c r="C65" s="3">
        <v>8</v>
      </c>
      <c r="D65" s="4">
        <f>20+8+21+22+3+13+16.5+21+38+7.5+5.5</f>
        <v>175.5</v>
      </c>
      <c r="E65" s="3" t="s">
        <v>50</v>
      </c>
      <c r="F65" s="5" t="s">
        <v>17</v>
      </c>
      <c r="G65" s="10" t="s">
        <v>89</v>
      </c>
    </row>
    <row r="66" spans="1:7" ht="20.100000000000001" customHeight="1" x14ac:dyDescent="0.2">
      <c r="A66" s="2">
        <v>43247</v>
      </c>
      <c r="B66" s="3" t="s">
        <v>83</v>
      </c>
      <c r="C66" s="3">
        <v>12</v>
      </c>
      <c r="D66" s="4">
        <f>31+35+30</f>
        <v>96</v>
      </c>
      <c r="E66" s="3" t="s">
        <v>50</v>
      </c>
      <c r="F66" s="5" t="s">
        <v>17</v>
      </c>
      <c r="G66" s="10" t="s">
        <v>89</v>
      </c>
    </row>
    <row r="67" spans="1:7" ht="20.100000000000001" customHeight="1" x14ac:dyDescent="0.2">
      <c r="A67" s="2">
        <v>43248</v>
      </c>
      <c r="B67" s="3" t="s">
        <v>83</v>
      </c>
      <c r="C67" s="3">
        <v>14</v>
      </c>
      <c r="D67" s="4">
        <f>37+5+14+37+43</f>
        <v>136</v>
      </c>
      <c r="E67" s="3" t="s">
        <v>50</v>
      </c>
      <c r="F67" s="5" t="s">
        <v>17</v>
      </c>
      <c r="G67" s="10" t="s">
        <v>89</v>
      </c>
    </row>
    <row r="68" spans="1:7" ht="20.100000000000001" customHeight="1" x14ac:dyDescent="0.2">
      <c r="A68" s="2">
        <v>43249</v>
      </c>
      <c r="B68" s="3" t="s">
        <v>83</v>
      </c>
      <c r="C68" s="3">
        <v>18</v>
      </c>
      <c r="D68" s="4">
        <f>7+38+45.5+47</f>
        <v>137.5</v>
      </c>
      <c r="E68" s="3" t="s">
        <v>50</v>
      </c>
      <c r="F68" s="5" t="s">
        <v>17</v>
      </c>
      <c r="G68" s="10" t="s">
        <v>89</v>
      </c>
    </row>
    <row r="69" spans="1:7" ht="20.100000000000001" customHeight="1" x14ac:dyDescent="0.2">
      <c r="A69" s="2">
        <v>43229</v>
      </c>
      <c r="B69" s="3" t="s">
        <v>84</v>
      </c>
      <c r="C69" s="3">
        <v>6</v>
      </c>
      <c r="D69" s="4">
        <f>50+32.5+9+12+17.5+17.5+39+4+44+37.5+36</f>
        <v>299</v>
      </c>
      <c r="E69" s="9" t="s">
        <v>85</v>
      </c>
      <c r="F69" s="5" t="s">
        <v>17</v>
      </c>
      <c r="G69" s="10" t="s">
        <v>89</v>
      </c>
    </row>
    <row r="70" spans="1:7" ht="20.100000000000001" customHeight="1" x14ac:dyDescent="0.2">
      <c r="A70" s="2">
        <v>43230</v>
      </c>
      <c r="B70" s="3" t="s">
        <v>84</v>
      </c>
      <c r="C70" s="3">
        <v>12</v>
      </c>
      <c r="D70" s="4">
        <f>4+37.5+19+17+48+45+36</f>
        <v>206.5</v>
      </c>
      <c r="E70" s="3" t="s">
        <v>86</v>
      </c>
      <c r="F70" s="5" t="s">
        <v>17</v>
      </c>
      <c r="G70" s="10" t="s">
        <v>89</v>
      </c>
    </row>
    <row r="71" spans="1:7" ht="20.100000000000001" customHeight="1" x14ac:dyDescent="0.2">
      <c r="A71" s="7">
        <v>43118</v>
      </c>
      <c r="B71" s="5" t="s">
        <v>87</v>
      </c>
      <c r="C71" s="5">
        <v>6</v>
      </c>
      <c r="D71" s="5">
        <v>188</v>
      </c>
      <c r="E71" s="5" t="s">
        <v>88</v>
      </c>
      <c r="F71" s="5" t="s">
        <v>17</v>
      </c>
      <c r="G71" s="10" t="s">
        <v>89</v>
      </c>
    </row>
    <row r="72" spans="1:7" x14ac:dyDescent="0.2">
      <c r="A72" s="14" t="s">
        <v>90</v>
      </c>
      <c r="B72" s="14"/>
      <c r="C72" s="14"/>
      <c r="D72" s="14"/>
      <c r="E72" s="14"/>
      <c r="F72" s="14"/>
      <c r="G72" s="14"/>
    </row>
  </sheetData>
  <mergeCells count="3">
    <mergeCell ref="A1:F2"/>
    <mergeCell ref="A3:F3"/>
    <mergeCell ref="A72:G7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לפרסום באתר</vt:lpstr>
    </vt:vector>
  </TitlesOfParts>
  <Company>Taagid Maim Ramat 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אמיר חאג' יחיא</dc:creator>
  <dc:description>הונגש על ידי המרכז להנגשת מידע של עמותת נגישות ישראל</dc:description>
  <cp:lastModifiedBy>שירלי לוי</cp:lastModifiedBy>
  <dcterms:created xsi:type="dcterms:W3CDTF">2019-01-17T11:41:17Z</dcterms:created>
  <dcterms:modified xsi:type="dcterms:W3CDTF">2019-01-20T10:17:00Z</dcterms:modified>
  <cp:contentStatus>סופי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